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5180" windowHeight="1623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15" i="1" l="1"/>
  <c r="C15" i="1"/>
  <c r="B5" i="1"/>
  <c r="D4" i="1"/>
  <c r="C4" i="1"/>
  <c r="C16" i="1" s="1"/>
  <c r="D16" i="1" l="1"/>
  <c r="A37" i="1"/>
  <c r="A35" i="1"/>
  <c r="D35" i="1"/>
  <c r="C35" i="1"/>
  <c r="B35" i="1"/>
  <c r="D11" i="1"/>
  <c r="C11" i="1"/>
  <c r="B6" i="1"/>
  <c r="B7" i="1" s="1"/>
  <c r="B10" i="1" s="1"/>
  <c r="B12" i="1" s="1"/>
  <c r="B37" i="1" s="1"/>
  <c r="B28" i="1"/>
  <c r="C28" i="1" s="1"/>
  <c r="B15" i="1"/>
  <c r="B16" i="1" s="1"/>
  <c r="C23" i="1"/>
  <c r="D23" i="1"/>
  <c r="C18" i="1"/>
  <c r="D18" i="1"/>
  <c r="C27" i="1"/>
  <c r="D27" i="1"/>
  <c r="C22" i="1"/>
  <c r="D22" i="1"/>
  <c r="C17" i="1"/>
  <c r="D17" i="1"/>
  <c r="C5" i="1" l="1"/>
  <c r="C6" i="1" s="1"/>
  <c r="C7" i="1" s="1"/>
  <c r="C10" i="1" s="1"/>
  <c r="C12" i="1" s="1"/>
  <c r="C37" i="1" s="1"/>
  <c r="D5" i="1"/>
  <c r="D6" i="1" s="1"/>
  <c r="D7" i="1" s="1"/>
  <c r="D10" i="1" s="1"/>
  <c r="D12" i="1" s="1"/>
  <c r="D37" i="1" s="1"/>
  <c r="D28" i="1"/>
  <c r="D29" i="1" s="1"/>
  <c r="D31" i="1" s="1"/>
  <c r="C19" i="1"/>
  <c r="C21" i="1" s="1"/>
  <c r="B24" i="1"/>
  <c r="B26" i="1" s="1"/>
  <c r="B29" i="1"/>
  <c r="B31" i="1" s="1"/>
  <c r="D24" i="1"/>
  <c r="D26" i="1" s="1"/>
  <c r="D19" i="1"/>
  <c r="D21" i="1" s="1"/>
  <c r="B19" i="1"/>
  <c r="B21" i="1" s="1"/>
  <c r="C8" i="1" l="1"/>
  <c r="D8" i="1"/>
  <c r="C24" i="1"/>
  <c r="C26" i="1" s="1"/>
  <c r="C29" i="1"/>
  <c r="C31" i="1" s="1"/>
  <c r="D32" i="1"/>
  <c r="B32" i="1"/>
  <c r="B33" i="1" s="1"/>
  <c r="B34" i="1" s="1"/>
  <c r="B36" i="1" s="1"/>
  <c r="B39" i="1" s="1"/>
  <c r="D33" i="1" l="1"/>
  <c r="D34" i="1" s="1"/>
  <c r="D36" i="1" s="1"/>
  <c r="D39" i="1" s="1"/>
  <c r="D40" i="1" s="1"/>
  <c r="C32" i="1"/>
  <c r="C33" i="1" l="1"/>
  <c r="C34" i="1" s="1"/>
  <c r="C36" i="1" s="1"/>
  <c r="C39" i="1" s="1"/>
  <c r="C40" i="1" s="1"/>
</calcChain>
</file>

<file path=xl/sharedStrings.xml><?xml version="1.0" encoding="utf-8"?>
<sst xmlns="http://schemas.openxmlformats.org/spreadsheetml/2006/main" count="56" uniqueCount="53">
  <si>
    <t>Incandescent</t>
  </si>
  <si>
    <t>Number of hours in a year</t>
  </si>
  <si>
    <t>kWh per bulb</t>
  </si>
  <si>
    <t>Off-peak Cost/kWh</t>
  </si>
  <si>
    <t>Mid-peak Cost/kWh</t>
  </si>
  <si>
    <t>Watts/bulb</t>
  </si>
  <si>
    <t>PURCHASE COST</t>
  </si>
  <si>
    <t>ELECTRICITY COST</t>
  </si>
  <si>
    <t>Lifespan (hours)</t>
  </si>
  <si>
    <t>No. bulbs/year to light one area</t>
  </si>
  <si>
    <t>No. bulbs needed over 20 yrs</t>
  </si>
  <si>
    <t>% Mid-peak hours</t>
  </si>
  <si>
    <t>% Peak hours</t>
  </si>
  <si>
    <t>Peak kWh/day</t>
  </si>
  <si>
    <t>Mid-peak kWh/day</t>
  </si>
  <si>
    <t>% Off-peak hours</t>
  </si>
  <si>
    <t>Off-peak kWh/day</t>
  </si>
  <si>
    <t>Operating cost/bulb/year</t>
  </si>
  <si>
    <t>Purchase cost/building for 20 yrs</t>
  </si>
  <si>
    <t>Cost to operate 1 bulb for 20 years</t>
  </si>
  <si>
    <t xml:space="preserve">Cost to operate above bulbs for 20 years at 24/7/365 </t>
  </si>
  <si>
    <t>Bulbs (lit areas)/building</t>
  </si>
  <si>
    <t>TOTAL COST</t>
  </si>
  <si>
    <t>Notes:</t>
  </si>
  <si>
    <t>Procurement and maintenance costs (going to the store and replacing bulbs) is not included in the assessment but can add up notably of a maintenance person is utilized to replace incandescent bulbs.</t>
  </si>
  <si>
    <t>Total Peak Time Cost</t>
  </si>
  <si>
    <t>Total Mid-Peak Cost</t>
  </si>
  <si>
    <t>Total Off-Peak Cost</t>
  </si>
  <si>
    <r>
      <rPr>
        <b/>
        <sz val="12"/>
        <color theme="1"/>
        <rFont val="Calibri"/>
        <family val="2"/>
        <scheme val="minor"/>
      </rPr>
      <t>Row 03:</t>
    </r>
    <r>
      <rPr>
        <sz val="12"/>
        <color theme="1"/>
        <rFont val="Calibri"/>
        <family val="2"/>
        <scheme val="minor"/>
      </rPr>
      <t xml:space="preserve"> Lifespan of LEDs has been cited as high as 100,000 hrs. This has been adjusted for realistic operating conditions.</t>
    </r>
  </si>
  <si>
    <r>
      <rPr>
        <b/>
        <sz val="12"/>
        <color theme="1"/>
        <rFont val="Calibri"/>
        <family val="2"/>
        <scheme val="minor"/>
      </rPr>
      <t>Row 04:</t>
    </r>
    <r>
      <rPr>
        <sz val="12"/>
        <color theme="1"/>
        <rFont val="Calibri"/>
        <family val="2"/>
        <scheme val="minor"/>
      </rPr>
      <t xml:space="preserve"> Input number of hours per year the bulbs are estimated to be on.</t>
    </r>
  </si>
  <si>
    <t>Number of hours bulb is on/day</t>
  </si>
  <si>
    <r>
      <rPr>
        <b/>
        <sz val="12"/>
        <color rgb="FF00B0F0"/>
        <rFont val="Calibri"/>
        <family val="2"/>
        <scheme val="minor"/>
      </rPr>
      <t>Blue</t>
    </r>
    <r>
      <rPr>
        <sz val="12"/>
        <color theme="1"/>
        <rFont val="Calibri"/>
        <family val="2"/>
        <scheme val="minor"/>
      </rPr>
      <t xml:space="preserve"> numbers are inputted. Black numbers are calculated.</t>
    </r>
  </si>
  <si>
    <t>Outlined cells are key values affecting bulb usage.</t>
  </si>
  <si>
    <t>No bulbs needed vs LED (20 yrs)</t>
  </si>
  <si>
    <t>© 2016 Christopher Seepe</t>
  </si>
  <si>
    <r>
      <rPr>
        <b/>
        <sz val="16"/>
        <color theme="1"/>
        <rFont val="Calibri"/>
        <family val="2"/>
        <scheme val="minor"/>
      </rPr>
      <t>Light Bulb Technologies Comparison</t>
    </r>
    <r>
      <rPr>
        <sz val="12"/>
        <color theme="1"/>
        <rFont val="Calibri"/>
        <family val="2"/>
        <scheme val="minor"/>
      </rPr>
      <t xml:space="preserve">
</t>
    </r>
    <r>
      <rPr>
        <sz val="9"/>
        <color theme="1"/>
        <rFont val="Calibri"/>
        <family val="2"/>
        <scheme val="minor"/>
      </rPr>
      <t>(February 2016)
Prepared by Chris Seepe - Aztech Realty Inc. (www.aztechrealty.com)</t>
    </r>
  </si>
  <si>
    <t>Disclaimer and Terms of Use:</t>
  </si>
  <si>
    <t>Purchase price/bulb</t>
  </si>
  <si>
    <t>Purchase price/bulb for 20 yrs</t>
  </si>
  <si>
    <r>
      <rPr>
        <b/>
        <sz val="12"/>
        <color theme="1"/>
        <rFont val="Calibri"/>
        <family val="2"/>
        <scheme val="minor"/>
      </rPr>
      <t>Row 11:</t>
    </r>
    <r>
      <rPr>
        <sz val="12"/>
        <color theme="1"/>
        <rFont val="Calibri"/>
        <family val="2"/>
        <scheme val="minor"/>
      </rPr>
      <t xml:space="preserve"> Number of bulbs required to light the subject building.</t>
    </r>
  </si>
  <si>
    <t>By downloading this spredsheet you understand and agree that Christopher Seepe, Aztech Realty Inc. are providing a copyrighted, copy-unprotected electronic copy of a spreadsheet document that is provided “as is” without any warranty of any kind, and that the aforementioned parties and Real Estate Magazine (a.k.a. REM) are not legal or financial experts. You warrant and agree that you shall indemnify all the aforementioned parties and hold them completely harmless from any and all responsibility of any and every kind that might arise from your use of the said spreadsheet document, in whole or in part. You further understand that you have received one non-transferable license to use the spreadsheet document for your own purposes and you shall not obtain any compensation or benefit of any kind from redistributing this electronically-duplicable copy of the source file to any other person or entity. You further agree not to remove this disclaimer, or the author's copyright notice. If you disagree with any part of this Disclaimer then you must delete or otherwise destroy every instance of this file that you have obtained.</t>
  </si>
  <si>
    <t>kWh per bulb/hours/day bulb is on</t>
  </si>
  <si>
    <t>Peak Time Cost per kWh</t>
  </si>
  <si>
    <r>
      <rPr>
        <b/>
        <sz val="12"/>
        <color theme="1"/>
        <rFont val="Calibri"/>
        <family val="2"/>
        <scheme val="minor"/>
      </rPr>
      <t>Row 18:</t>
    </r>
    <r>
      <rPr>
        <sz val="12"/>
        <color theme="1"/>
        <rFont val="Calibri"/>
        <family val="2"/>
        <scheme val="minor"/>
      </rPr>
      <t xml:space="preserve"> This is the percentage of a single day that you estimate the bulb will be on during the 'Peak Hours' billing period.</t>
    </r>
  </si>
  <si>
    <r>
      <rPr>
        <b/>
        <sz val="12"/>
        <color theme="1"/>
        <rFont val="Calibri"/>
        <family val="2"/>
        <scheme val="minor"/>
      </rPr>
      <t>Row 09:</t>
    </r>
    <r>
      <rPr>
        <sz val="12"/>
        <color theme="1"/>
        <rFont val="Calibri"/>
        <family val="2"/>
        <scheme val="minor"/>
      </rPr>
      <t xml:space="preserve"> The 'upfront' purchase price per LED bulb is expected to drop dramatically over the next few years, neutralizing this LED disadvantage.</t>
    </r>
  </si>
  <si>
    <r>
      <rPr>
        <b/>
        <sz val="12"/>
        <color theme="1"/>
        <rFont val="Calibri"/>
        <family val="2"/>
        <scheme val="minor"/>
      </rPr>
      <t>Row 16:</t>
    </r>
    <r>
      <rPr>
        <sz val="12"/>
        <color theme="1"/>
        <rFont val="Calibri"/>
        <family val="2"/>
        <scheme val="minor"/>
      </rPr>
      <t xml:space="preserve"> Computes the number of kWh consumed by one bulb in one day, based on the number of hours it is on per day (per Row 04).</t>
    </r>
  </si>
  <si>
    <r>
      <rPr>
        <b/>
        <sz val="12"/>
        <color theme="1"/>
        <rFont val="Calibri"/>
        <family val="2"/>
        <scheme val="minor"/>
      </rPr>
      <t>Row 17:</t>
    </r>
    <r>
      <rPr>
        <sz val="12"/>
        <color theme="1"/>
        <rFont val="Calibri"/>
        <family val="2"/>
        <scheme val="minor"/>
      </rPr>
      <t xml:space="preserve"> Input the cost per kWh (kilowatt-hour). This should be on your utility bill. The default value here is from a city in southern Ontario (Canada).</t>
    </r>
  </si>
  <si>
    <t>Bulb Total Cost Ratio</t>
  </si>
  <si>
    <t>Cost to operate 1 bulb/day</t>
  </si>
  <si>
    <r>
      <rPr>
        <b/>
        <sz val="12"/>
        <color theme="1"/>
        <rFont val="Calibri"/>
        <family val="2"/>
        <scheme val="minor"/>
      </rPr>
      <t>Row 32:</t>
    </r>
    <r>
      <rPr>
        <sz val="12"/>
        <color theme="1"/>
        <rFont val="Calibri"/>
        <family val="2"/>
        <scheme val="minor"/>
      </rPr>
      <t xml:space="preserve"> Computes the cost of electricity to operate one bulb for one day, based on the number of hours it is on per day (per Row 04).</t>
    </r>
  </si>
  <si>
    <t>LED</t>
  </si>
  <si>
    <t>Fluorescent</t>
  </si>
  <si>
    <r>
      <rPr>
        <b/>
        <sz val="12"/>
        <color theme="1"/>
        <rFont val="Calibri"/>
        <family val="2"/>
        <scheme val="minor"/>
      </rPr>
      <t>Row 40:</t>
    </r>
    <r>
      <rPr>
        <sz val="12"/>
        <color theme="1"/>
        <rFont val="Calibri"/>
        <family val="2"/>
        <scheme val="minor"/>
      </rPr>
      <t xml:space="preserve"> This ratio compares the number of other technology bulbs required to service one lit area versus one LED bulb.</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</si>
</sst>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3" formatCode="_(* #,##0.00_);_(* \(#,##0.00\);_(* &quot;-&quot;??_);_(@_)"/>
    <numFmt numFmtId="164" formatCode="_(* #,##0_);_(* \(#,##0\);_(* &quot;-&quot;??_);_(@_)"/>
    <numFmt numFmtId="165" formatCode="0.000"/>
    <numFmt numFmtId="166" formatCode="0.0"/>
    <numFmt numFmtId="167" formatCode="_(* #,##0.000_);_(* \(#,##0.000\);_(* &quot;-&quot;??_);_(@_)"/>
    <numFmt numFmtId="168" formatCode="&quot;$&quot;#,##0.000_);[Red]\(&quot;$&quot;#,##0.000\)"/>
  </numFmts>
  <fonts count="11" x14ac:knownFonts="1">
    <font>
      <sz val="11"/>
      <color theme="1"/>
      <name val="Calibri"/>
      <family val="2"/>
      <scheme val="minor"/>
    </font>
    <font>
      <sz val="11"/>
      <color theme="1"/>
      <name val="Calibri"/>
      <family val="2"/>
      <scheme val="minor"/>
    </font>
    <font>
      <sz val="10"/>
      <color theme="1"/>
      <name val="Calibri"/>
      <family val="2"/>
      <scheme val="minor"/>
    </font>
    <font>
      <sz val="12"/>
      <color theme="1"/>
      <name val="Calibri"/>
      <family val="2"/>
      <scheme val="minor"/>
    </font>
    <font>
      <sz val="12"/>
      <color theme="3" tint="0.39997558519241921"/>
      <name val="Calibri"/>
      <family val="2"/>
      <scheme val="minor"/>
    </font>
    <font>
      <b/>
      <sz val="12"/>
      <color theme="1"/>
      <name val="Calibri"/>
      <family val="2"/>
      <scheme val="minor"/>
    </font>
    <font>
      <sz val="10"/>
      <color theme="3" tint="0.39997558519241921"/>
      <name val="Calibri"/>
      <family val="2"/>
      <scheme val="minor"/>
    </font>
    <font>
      <b/>
      <sz val="11"/>
      <color theme="1"/>
      <name val="Calibri"/>
      <family val="2"/>
      <scheme val="minor"/>
    </font>
    <font>
      <b/>
      <sz val="16"/>
      <color theme="1"/>
      <name val="Calibri"/>
      <family val="2"/>
      <scheme val="minor"/>
    </font>
    <font>
      <b/>
      <sz val="12"/>
      <color rgb="FF00B0F0"/>
      <name val="Calibri"/>
      <family val="2"/>
      <scheme val="minor"/>
    </font>
    <font>
      <sz val="9"/>
      <color theme="1"/>
      <name val="Calibri"/>
      <family val="2"/>
      <scheme val="minor"/>
    </font>
  </fonts>
  <fills count="4">
    <fill>
      <patternFill patternType="none"/>
    </fill>
    <fill>
      <patternFill patternType="gray125"/>
    </fill>
    <fill>
      <patternFill patternType="solid">
        <fgColor rgb="FFCCFFCC"/>
        <bgColor indexed="64"/>
      </patternFill>
    </fill>
    <fill>
      <patternFill patternType="solid">
        <fgColor theme="4" tint="0.7999816888943144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bottom style="double">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0" fontId="3" fillId="0" borderId="0" xfId="0" applyFont="1" applyFill="1" applyBorder="1" applyAlignment="1" applyProtection="1">
      <protection locked="0"/>
    </xf>
    <xf numFmtId="0" fontId="3" fillId="0" borderId="0" xfId="0" applyFont="1" applyFill="1" applyBorder="1" applyAlignment="1" applyProtection="1">
      <alignment horizontal="left" vertical="center" wrapText="1"/>
      <protection locked="0"/>
    </xf>
    <xf numFmtId="164" fontId="4" fillId="0" borderId="0" xfId="1" applyNumberFormat="1" applyFont="1" applyFill="1" applyBorder="1" applyAlignment="1" applyProtection="1">
      <alignment horizontal="right" vertical="center"/>
      <protection locked="0"/>
    </xf>
    <xf numFmtId="164" fontId="4" fillId="0" borderId="1" xfId="1" applyNumberFormat="1" applyFont="1" applyFill="1" applyBorder="1" applyAlignment="1" applyProtection="1">
      <alignment horizontal="right" vertical="center"/>
      <protection locked="0"/>
    </xf>
    <xf numFmtId="164" fontId="3" fillId="0" borderId="0" xfId="1" applyNumberFormat="1" applyFont="1" applyFill="1" applyBorder="1" applyAlignment="1" applyProtection="1">
      <alignment horizontal="right" vertical="center"/>
      <protection locked="0"/>
    </xf>
    <xf numFmtId="166" fontId="3" fillId="0" borderId="0" xfId="0" applyNumberFormat="1" applyFont="1" applyFill="1" applyBorder="1" applyAlignment="1" applyProtection="1">
      <alignment horizontal="right" vertical="center"/>
      <protection locked="0"/>
    </xf>
    <xf numFmtId="0" fontId="5" fillId="0" borderId="0" xfId="0" applyFont="1" applyFill="1" applyBorder="1" applyAlignment="1" applyProtection="1">
      <alignment horizontal="left" vertical="center" wrapText="1"/>
      <protection locked="0"/>
    </xf>
    <xf numFmtId="166" fontId="5" fillId="0" borderId="0" xfId="0" applyNumberFormat="1" applyFont="1" applyFill="1" applyBorder="1" applyAlignment="1" applyProtection="1">
      <alignment horizontal="right" vertical="center"/>
      <protection locked="0"/>
    </xf>
    <xf numFmtId="2" fontId="6" fillId="0" borderId="0" xfId="0" applyNumberFormat="1" applyFont="1" applyFill="1" applyBorder="1" applyAlignment="1" applyProtection="1">
      <alignment horizontal="right" vertical="center"/>
      <protection locked="0"/>
    </xf>
    <xf numFmtId="2" fontId="2" fillId="0" borderId="0" xfId="0" applyNumberFormat="1" applyFont="1" applyFill="1" applyBorder="1" applyAlignment="1" applyProtection="1">
      <alignment horizontal="right" vertical="center"/>
      <protection locked="0"/>
    </xf>
    <xf numFmtId="6" fontId="4" fillId="0" borderId="0" xfId="0" applyNumberFormat="1" applyFont="1" applyFill="1" applyBorder="1" applyAlignment="1" applyProtection="1">
      <alignment horizontal="right" vertical="center"/>
      <protection locked="0"/>
    </xf>
    <xf numFmtId="6" fontId="3" fillId="0" borderId="0" xfId="0" applyNumberFormat="1"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protection locked="0"/>
    </xf>
    <xf numFmtId="8" fontId="3" fillId="0" borderId="0"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165" fontId="3" fillId="0" borderId="0" xfId="0" applyNumberFormat="1" applyFont="1" applyFill="1" applyBorder="1" applyAlignment="1" applyProtection="1">
      <alignment horizontal="right" vertical="center"/>
      <protection locked="0"/>
    </xf>
    <xf numFmtId="8" fontId="4" fillId="0" borderId="0" xfId="0" applyNumberFormat="1" applyFont="1" applyFill="1" applyBorder="1" applyAlignment="1" applyProtection="1">
      <alignment horizontal="right" vertical="center"/>
      <protection locked="0"/>
    </xf>
    <xf numFmtId="9" fontId="4" fillId="0" borderId="0" xfId="2" applyFont="1" applyFill="1" applyBorder="1" applyAlignment="1" applyProtection="1">
      <alignment horizontal="right" vertical="center"/>
      <protection locked="0"/>
    </xf>
    <xf numFmtId="9" fontId="3" fillId="0" borderId="0" xfId="2" applyFont="1" applyFill="1" applyBorder="1" applyAlignment="1" applyProtection="1">
      <alignment horizontal="right" vertical="center"/>
      <protection locked="0"/>
    </xf>
    <xf numFmtId="167" fontId="3" fillId="0" borderId="0" xfId="1" applyNumberFormat="1"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wrapText="1"/>
      <protection locked="0"/>
    </xf>
    <xf numFmtId="168" fontId="3" fillId="0" borderId="0" xfId="0" applyNumberFormat="1" applyFont="1" applyFill="1" applyBorder="1" applyAlignment="1" applyProtection="1">
      <alignment horizontal="right" vertical="center"/>
      <protection locked="0"/>
    </xf>
    <xf numFmtId="8" fontId="5"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wrapText="1"/>
      <protection locked="0"/>
    </xf>
    <xf numFmtId="0" fontId="0" fillId="0" borderId="0" xfId="0" applyAlignment="1" applyProtection="1">
      <alignment wrapText="1"/>
      <protection locked="0"/>
    </xf>
    <xf numFmtId="0" fontId="0" fillId="0" borderId="0" xfId="0" applyFont="1" applyAlignment="1" applyProtection="1">
      <alignment wrapText="1"/>
      <protection locked="0"/>
    </xf>
    <xf numFmtId="0" fontId="3" fillId="0" borderId="0" xfId="0" applyFont="1" applyFill="1" applyBorder="1" applyAlignment="1" applyProtection="1">
      <alignment wrapText="1"/>
      <protection locked="0"/>
    </xf>
    <xf numFmtId="0" fontId="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wrapText="1"/>
    </xf>
    <xf numFmtId="0" fontId="3" fillId="0" borderId="0" xfId="0" applyFont="1" applyFill="1" applyBorder="1" applyAlignment="1" applyProtection="1">
      <alignment wrapText="1"/>
    </xf>
    <xf numFmtId="0" fontId="0" fillId="0" borderId="0" xfId="0" applyFont="1" applyAlignment="1" applyProtection="1">
      <alignment wrapText="1"/>
    </xf>
    <xf numFmtId="0" fontId="3" fillId="0"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168" fontId="5" fillId="3" borderId="0"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wrapText="1"/>
      <protection locked="0"/>
    </xf>
    <xf numFmtId="0" fontId="3" fillId="0" borderId="2" xfId="0" applyFont="1" applyFill="1" applyBorder="1" applyAlignment="1" applyProtection="1">
      <alignment horizontal="right" vertical="center"/>
      <protection locked="0"/>
    </xf>
    <xf numFmtId="0" fontId="3" fillId="0" borderId="3" xfId="0" applyFont="1" applyFill="1" applyBorder="1" applyAlignment="1" applyProtection="1">
      <alignment horizontal="right" vertical="center"/>
      <protection locked="0"/>
    </xf>
    <xf numFmtId="0" fontId="3" fillId="3" borderId="0"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right" vertical="center" wrapText="1"/>
      <protection locked="0"/>
    </xf>
    <xf numFmtId="0" fontId="0" fillId="0" borderId="0" xfId="0" applyAlignment="1" applyProtection="1">
      <alignment vertical="center" wrapText="1"/>
      <protection locked="0"/>
    </xf>
    <xf numFmtId="0" fontId="0" fillId="3" borderId="0" xfId="0" applyFill="1" applyAlignment="1" applyProtection="1">
      <alignment vertical="center" wrapText="1"/>
      <protection locked="0"/>
    </xf>
    <xf numFmtId="0" fontId="10"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3" fillId="0" borderId="0" xfId="0" applyFont="1" applyFill="1" applyBorder="1" applyAlignment="1" applyProtection="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tabSelected="1" workbookViewId="0">
      <selection activeCell="A14" sqref="A14"/>
    </sheetView>
  </sheetViews>
  <sheetFormatPr defaultColWidth="32.5703125" defaultRowHeight="15.75" x14ac:dyDescent="0.25"/>
  <cols>
    <col min="1" max="1" width="34.5703125" style="28" customWidth="1"/>
    <col min="2" max="4" width="13.42578125" style="1" customWidth="1"/>
    <col min="5" max="16384" width="32.5703125" style="1"/>
  </cols>
  <sheetData>
    <row r="1" spans="1:4" ht="57" customHeight="1" x14ac:dyDescent="0.25">
      <c r="A1" s="29" t="s">
        <v>35</v>
      </c>
      <c r="B1" s="30"/>
      <c r="C1" s="30"/>
      <c r="D1" s="30"/>
    </row>
    <row r="2" spans="1:4" x14ac:dyDescent="0.25">
      <c r="A2" s="41" t="s">
        <v>6</v>
      </c>
      <c r="B2" s="42" t="s">
        <v>50</v>
      </c>
      <c r="C2" s="42" t="s">
        <v>51</v>
      </c>
      <c r="D2" s="42" t="s">
        <v>0</v>
      </c>
    </row>
    <row r="3" spans="1:4" ht="16.5" thickBot="1" x14ac:dyDescent="0.3">
      <c r="A3" s="2" t="s">
        <v>8</v>
      </c>
      <c r="B3" s="3">
        <v>35000</v>
      </c>
      <c r="C3" s="3">
        <v>8000</v>
      </c>
      <c r="D3" s="3">
        <v>1200</v>
      </c>
    </row>
    <row r="4" spans="1:4" ht="16.5" thickBot="1" x14ac:dyDescent="0.3">
      <c r="A4" s="2" t="s">
        <v>30</v>
      </c>
      <c r="B4" s="4">
        <v>24</v>
      </c>
      <c r="C4" s="5">
        <f>$B$4</f>
        <v>24</v>
      </c>
      <c r="D4" s="5">
        <f>$B$4</f>
        <v>24</v>
      </c>
    </row>
    <row r="5" spans="1:4" x14ac:dyDescent="0.25">
      <c r="A5" s="2" t="s">
        <v>1</v>
      </c>
      <c r="B5" s="5">
        <f>B4*365.25</f>
        <v>8766</v>
      </c>
      <c r="C5" s="5">
        <f>$B$5</f>
        <v>8766</v>
      </c>
      <c r="D5" s="5">
        <f>$B$5</f>
        <v>8766</v>
      </c>
    </row>
    <row r="6" spans="1:4" x14ac:dyDescent="0.25">
      <c r="A6" s="2" t="s">
        <v>9</v>
      </c>
      <c r="B6" s="6">
        <f>B5/B3</f>
        <v>0.25045714285714288</v>
      </c>
      <c r="C6" s="6">
        <f t="shared" ref="C6" si="0">C5/C3</f>
        <v>1.09575</v>
      </c>
      <c r="D6" s="6">
        <f>D5/D3</f>
        <v>7.3049999999999997</v>
      </c>
    </row>
    <row r="7" spans="1:4" x14ac:dyDescent="0.25">
      <c r="A7" s="7" t="s">
        <v>10</v>
      </c>
      <c r="B7" s="8">
        <f>B6*20</f>
        <v>5.0091428571428578</v>
      </c>
      <c r="C7" s="8">
        <f t="shared" ref="C7" si="1">C6*20</f>
        <v>21.914999999999999</v>
      </c>
      <c r="D7" s="8">
        <f>D6*20</f>
        <v>146.1</v>
      </c>
    </row>
    <row r="8" spans="1:4" x14ac:dyDescent="0.25">
      <c r="A8" s="2" t="s">
        <v>33</v>
      </c>
      <c r="B8" s="9">
        <v>1</v>
      </c>
      <c r="C8" s="10">
        <f>C7/$B$7</f>
        <v>4.3749999999999991</v>
      </c>
      <c r="D8" s="10">
        <f>D7/$B$7</f>
        <v>29.166666666666661</v>
      </c>
    </row>
    <row r="9" spans="1:4" x14ac:dyDescent="0.25">
      <c r="A9" s="2" t="s">
        <v>37</v>
      </c>
      <c r="B9" s="11">
        <v>6</v>
      </c>
      <c r="C9" s="11">
        <v>2</v>
      </c>
      <c r="D9" s="11">
        <v>1</v>
      </c>
    </row>
    <row r="10" spans="1:4" ht="16.5" thickBot="1" x14ac:dyDescent="0.3">
      <c r="A10" s="2" t="s">
        <v>38</v>
      </c>
      <c r="B10" s="12">
        <f>B7*B9</f>
        <v>30.054857142857145</v>
      </c>
      <c r="C10" s="12">
        <f>C7*C9</f>
        <v>43.83</v>
      </c>
      <c r="D10" s="12">
        <f>D7*D9</f>
        <v>146.1</v>
      </c>
    </row>
    <row r="11" spans="1:4" ht="16.5" thickBot="1" x14ac:dyDescent="0.3">
      <c r="A11" s="2" t="s">
        <v>21</v>
      </c>
      <c r="B11" s="13">
        <v>30</v>
      </c>
      <c r="C11" s="14">
        <f>$B$11</f>
        <v>30</v>
      </c>
      <c r="D11" s="14">
        <f>$B$11</f>
        <v>30</v>
      </c>
    </row>
    <row r="12" spans="1:4" x14ac:dyDescent="0.25">
      <c r="A12" s="2" t="s">
        <v>18</v>
      </c>
      <c r="B12" s="15">
        <f>B10*B11</f>
        <v>901.64571428571435</v>
      </c>
      <c r="C12" s="15">
        <f t="shared" ref="C12:D12" si="2">C10*C11</f>
        <v>1314.8999999999999</v>
      </c>
      <c r="D12" s="15">
        <f t="shared" si="2"/>
        <v>4383</v>
      </c>
    </row>
    <row r="13" spans="1:4" ht="15.75" customHeight="1" x14ac:dyDescent="0.25">
      <c r="A13" s="41" t="s">
        <v>7</v>
      </c>
      <c r="B13" s="42" t="s">
        <v>50</v>
      </c>
      <c r="C13" s="42" t="s">
        <v>51</v>
      </c>
      <c r="D13" s="42" t="s">
        <v>0</v>
      </c>
    </row>
    <row r="14" spans="1:4" ht="15.75" customHeight="1" x14ac:dyDescent="0.25">
      <c r="A14" s="2" t="s">
        <v>5</v>
      </c>
      <c r="B14" s="16">
        <v>10</v>
      </c>
      <c r="C14" s="16">
        <v>14</v>
      </c>
      <c r="D14" s="16">
        <v>60</v>
      </c>
    </row>
    <row r="15" spans="1:4" x14ac:dyDescent="0.25">
      <c r="A15" s="2" t="s">
        <v>2</v>
      </c>
      <c r="B15" s="17">
        <f>B14/1000</f>
        <v>0.01</v>
      </c>
      <c r="C15" s="17">
        <f t="shared" ref="C15:D15" si="3">C14/1000</f>
        <v>1.4E-2</v>
      </c>
      <c r="D15" s="17">
        <f t="shared" si="3"/>
        <v>0.06</v>
      </c>
    </row>
    <row r="16" spans="1:4" x14ac:dyDescent="0.25">
      <c r="A16" s="2" t="s">
        <v>41</v>
      </c>
      <c r="B16" s="17">
        <f>B15*B$4</f>
        <v>0.24</v>
      </c>
      <c r="C16" s="17">
        <f t="shared" ref="C16:D16" si="4">C15*C$4</f>
        <v>0.33600000000000002</v>
      </c>
      <c r="D16" s="17">
        <f t="shared" si="4"/>
        <v>1.44</v>
      </c>
    </row>
    <row r="17" spans="1:4" x14ac:dyDescent="0.25">
      <c r="A17" s="2" t="s">
        <v>42</v>
      </c>
      <c r="B17" s="18">
        <v>0.16</v>
      </c>
      <c r="C17" s="15">
        <f>$B$17</f>
        <v>0.16</v>
      </c>
      <c r="D17" s="15">
        <f>$B$17</f>
        <v>0.16</v>
      </c>
    </row>
    <row r="18" spans="1:4" x14ac:dyDescent="0.25">
      <c r="A18" s="2" t="s">
        <v>12</v>
      </c>
      <c r="B18" s="19">
        <v>0.2</v>
      </c>
      <c r="C18" s="20">
        <f>$B18</f>
        <v>0.2</v>
      </c>
      <c r="D18" s="20">
        <f>$B18</f>
        <v>0.2</v>
      </c>
    </row>
    <row r="19" spans="1:4" x14ac:dyDescent="0.25">
      <c r="A19" s="2" t="s">
        <v>13</v>
      </c>
      <c r="B19" s="21">
        <f>B$16*B18</f>
        <v>4.8000000000000001E-2</v>
      </c>
      <c r="C19" s="21">
        <f t="shared" ref="C19" si="5">C$16*C18</f>
        <v>6.720000000000001E-2</v>
      </c>
      <c r="D19" s="21">
        <f>D$16*D18</f>
        <v>0.28799999999999998</v>
      </c>
    </row>
    <row r="20" spans="1:4" ht="3.75" customHeight="1" x14ac:dyDescent="0.25">
      <c r="A20" s="2"/>
      <c r="B20" s="15"/>
      <c r="C20" s="15"/>
      <c r="D20" s="15"/>
    </row>
    <row r="21" spans="1:4" x14ac:dyDescent="0.25">
      <c r="A21" s="22" t="s">
        <v>25</v>
      </c>
      <c r="B21" s="23">
        <f>B19*B17</f>
        <v>7.6800000000000002E-3</v>
      </c>
      <c r="C21" s="23">
        <f t="shared" ref="C21:D21" si="6">C19*C17</f>
        <v>1.0752000000000001E-2</v>
      </c>
      <c r="D21" s="23">
        <f t="shared" si="6"/>
        <v>4.6079999999999996E-2</v>
      </c>
    </row>
    <row r="22" spans="1:4" x14ac:dyDescent="0.25">
      <c r="A22" s="2" t="s">
        <v>4</v>
      </c>
      <c r="B22" s="18">
        <v>0.12</v>
      </c>
      <c r="C22" s="15">
        <f>$B$22</f>
        <v>0.12</v>
      </c>
      <c r="D22" s="15">
        <f>$B$22</f>
        <v>0.12</v>
      </c>
    </row>
    <row r="23" spans="1:4" x14ac:dyDescent="0.25">
      <c r="A23" s="2" t="s">
        <v>11</v>
      </c>
      <c r="B23" s="19">
        <v>0.2</v>
      </c>
      <c r="C23" s="20">
        <f>$B23</f>
        <v>0.2</v>
      </c>
      <c r="D23" s="20">
        <f>$B23</f>
        <v>0.2</v>
      </c>
    </row>
    <row r="24" spans="1:4" x14ac:dyDescent="0.25">
      <c r="A24" s="2" t="s">
        <v>14</v>
      </c>
      <c r="B24" s="21">
        <f>B$16*B23</f>
        <v>4.8000000000000001E-2</v>
      </c>
      <c r="C24" s="21">
        <f t="shared" ref="C24" si="7">C$16*C23</f>
        <v>6.720000000000001E-2</v>
      </c>
      <c r="D24" s="21">
        <f>D$16*D23</f>
        <v>0.28799999999999998</v>
      </c>
    </row>
    <row r="25" spans="1:4" ht="3.75" customHeight="1" x14ac:dyDescent="0.25">
      <c r="A25" s="2"/>
      <c r="B25" s="15"/>
      <c r="C25" s="15"/>
      <c r="D25" s="15"/>
    </row>
    <row r="26" spans="1:4" x14ac:dyDescent="0.25">
      <c r="A26" s="22" t="s">
        <v>26</v>
      </c>
      <c r="B26" s="23">
        <f>B24*B22</f>
        <v>5.7599999999999995E-3</v>
      </c>
      <c r="C26" s="23">
        <f t="shared" ref="C26:D26" si="8">C24*C22</f>
        <v>8.0640000000000017E-3</v>
      </c>
      <c r="D26" s="23">
        <f t="shared" si="8"/>
        <v>3.4559999999999994E-2</v>
      </c>
    </row>
    <row r="27" spans="1:4" x14ac:dyDescent="0.25">
      <c r="A27" s="2" t="s">
        <v>3</v>
      </c>
      <c r="B27" s="18">
        <v>0.08</v>
      </c>
      <c r="C27" s="15">
        <f>$B$27</f>
        <v>0.08</v>
      </c>
      <c r="D27" s="15">
        <f>$B$27</f>
        <v>0.08</v>
      </c>
    </row>
    <row r="28" spans="1:4" x14ac:dyDescent="0.25">
      <c r="A28" s="2" t="s">
        <v>15</v>
      </c>
      <c r="B28" s="20">
        <f>1-B18-B23</f>
        <v>0.60000000000000009</v>
      </c>
      <c r="C28" s="20">
        <f>$B28</f>
        <v>0.60000000000000009</v>
      </c>
      <c r="D28" s="20">
        <f>$B28</f>
        <v>0.60000000000000009</v>
      </c>
    </row>
    <row r="29" spans="1:4" x14ac:dyDescent="0.25">
      <c r="A29" s="2" t="s">
        <v>16</v>
      </c>
      <c r="B29" s="21">
        <f>B$16*B28</f>
        <v>0.14400000000000002</v>
      </c>
      <c r="C29" s="21">
        <f t="shared" ref="C29" si="9">C$16*C28</f>
        <v>0.20160000000000003</v>
      </c>
      <c r="D29" s="21">
        <f>D$16*D28</f>
        <v>0.8640000000000001</v>
      </c>
    </row>
    <row r="30" spans="1:4" ht="3.75" customHeight="1" x14ac:dyDescent="0.25">
      <c r="A30" s="2"/>
      <c r="B30" s="38"/>
      <c r="C30" s="38"/>
      <c r="D30" s="38"/>
    </row>
    <row r="31" spans="1:4" x14ac:dyDescent="0.25">
      <c r="A31" s="22" t="s">
        <v>27</v>
      </c>
      <c r="B31" s="23">
        <f>B29*B27</f>
        <v>1.1520000000000001E-2</v>
      </c>
      <c r="C31" s="23">
        <f t="shared" ref="C31:D31" si="10">C29*C27</f>
        <v>1.6128000000000003E-2</v>
      </c>
      <c r="D31" s="23">
        <f t="shared" si="10"/>
        <v>6.9120000000000015E-2</v>
      </c>
    </row>
    <row r="32" spans="1:4" x14ac:dyDescent="0.25">
      <c r="A32" s="35" t="s">
        <v>48</v>
      </c>
      <c r="B32" s="36">
        <f>B21+B26+B31</f>
        <v>2.4960000000000003E-2</v>
      </c>
      <c r="C32" s="36">
        <f>C21+C26+C31</f>
        <v>3.4944000000000003E-2</v>
      </c>
      <c r="D32" s="36">
        <f>D21+D26+D31</f>
        <v>0.14976</v>
      </c>
    </row>
    <row r="33" spans="1:4" x14ac:dyDescent="0.25">
      <c r="A33" s="2" t="s">
        <v>17</v>
      </c>
      <c r="B33" s="15">
        <f>B32*365.25</f>
        <v>9.1166400000000003</v>
      </c>
      <c r="C33" s="15">
        <f>C32*365.25</f>
        <v>12.763296</v>
      </c>
      <c r="D33" s="15">
        <f>D32*365.25</f>
        <v>54.699840000000002</v>
      </c>
    </row>
    <row r="34" spans="1:4" x14ac:dyDescent="0.25">
      <c r="A34" s="2" t="s">
        <v>19</v>
      </c>
      <c r="B34" s="15">
        <f>B33*20</f>
        <v>182.33280000000002</v>
      </c>
      <c r="C34" s="15">
        <f>C33*20</f>
        <v>255.26591999999999</v>
      </c>
      <c r="D34" s="15">
        <f>D33*20</f>
        <v>1093.9968000000001</v>
      </c>
    </row>
    <row r="35" spans="1:4" x14ac:dyDescent="0.25">
      <c r="A35" s="2" t="str">
        <f>A11</f>
        <v>Bulbs (lit areas)/building</v>
      </c>
      <c r="B35" s="14">
        <f t="shared" ref="B35:D35" si="11">$B$11</f>
        <v>30</v>
      </c>
      <c r="C35" s="14">
        <f t="shared" si="11"/>
        <v>30</v>
      </c>
      <c r="D35" s="14">
        <f t="shared" si="11"/>
        <v>30</v>
      </c>
    </row>
    <row r="36" spans="1:4" ht="31.5" x14ac:dyDescent="0.25">
      <c r="A36" s="2" t="s">
        <v>20</v>
      </c>
      <c r="B36" s="15">
        <f>B34*B35</f>
        <v>5469.9840000000004</v>
      </c>
      <c r="C36" s="15">
        <f>C34*C35</f>
        <v>7657.9776000000002</v>
      </c>
      <c r="D36" s="15">
        <f>D34*D35</f>
        <v>32819.904000000002</v>
      </c>
    </row>
    <row r="37" spans="1:4" x14ac:dyDescent="0.25">
      <c r="A37" s="2" t="str">
        <f>A12</f>
        <v>Purchase cost/building for 20 yrs</v>
      </c>
      <c r="B37" s="15">
        <f>B12</f>
        <v>901.64571428571435</v>
      </c>
      <c r="C37" s="15">
        <f>C12</f>
        <v>1314.8999999999999</v>
      </c>
      <c r="D37" s="15">
        <f>D12</f>
        <v>4383</v>
      </c>
    </row>
    <row r="38" spans="1:4" ht="3.75" customHeight="1" thickBot="1" x14ac:dyDescent="0.3">
      <c r="A38" s="2"/>
      <c r="B38" s="39"/>
      <c r="C38" s="39"/>
      <c r="D38" s="39"/>
    </row>
    <row r="39" spans="1:4" ht="16.5" thickTop="1" x14ac:dyDescent="0.25">
      <c r="A39" s="7" t="s">
        <v>22</v>
      </c>
      <c r="B39" s="24">
        <f>B36+B37</f>
        <v>6371.6297142857147</v>
      </c>
      <c r="C39" s="24">
        <f t="shared" ref="C39:D39" si="12">C36+C37</f>
        <v>8972.8775999999998</v>
      </c>
      <c r="D39" s="24">
        <f t="shared" si="12"/>
        <v>37202.904000000002</v>
      </c>
    </row>
    <row r="40" spans="1:4" x14ac:dyDescent="0.25">
      <c r="A40" s="37" t="s">
        <v>47</v>
      </c>
      <c r="B40" s="9">
        <v>1</v>
      </c>
      <c r="C40" s="10">
        <f>C39/B39</f>
        <v>1.4082547169811319</v>
      </c>
      <c r="D40" s="10">
        <f>D39/B39</f>
        <v>5.8388364779874209</v>
      </c>
    </row>
    <row r="42" spans="1:4" x14ac:dyDescent="0.25">
      <c r="A42" s="31" t="s">
        <v>36</v>
      </c>
      <c r="B42" s="47"/>
      <c r="C42" s="47"/>
      <c r="D42" s="47"/>
    </row>
    <row r="43" spans="1:4" ht="162.75" customHeight="1" x14ac:dyDescent="0.25">
      <c r="A43" s="45" t="s">
        <v>40</v>
      </c>
      <c r="B43" s="46"/>
      <c r="C43" s="46"/>
      <c r="D43" s="46"/>
    </row>
    <row r="44" spans="1:4" x14ac:dyDescent="0.25">
      <c r="A44" s="31" t="s">
        <v>23</v>
      </c>
      <c r="B44" s="47"/>
      <c r="C44" s="47"/>
      <c r="D44" s="47"/>
    </row>
    <row r="45" spans="1:4" x14ac:dyDescent="0.25">
      <c r="A45" s="32" t="s">
        <v>34</v>
      </c>
      <c r="B45" s="33"/>
      <c r="C45" s="33"/>
      <c r="D45" s="33"/>
    </row>
    <row r="46" spans="1:4" x14ac:dyDescent="0.25">
      <c r="A46" s="25" t="s">
        <v>31</v>
      </c>
      <c r="B46" s="27"/>
      <c r="C46" s="27"/>
      <c r="D46" s="27"/>
    </row>
    <row r="47" spans="1:4" x14ac:dyDescent="0.25">
      <c r="A47" s="25" t="s">
        <v>32</v>
      </c>
      <c r="B47" s="26"/>
      <c r="C47" s="26"/>
      <c r="D47" s="26"/>
    </row>
    <row r="48" spans="1:4" ht="31.5" customHeight="1" x14ac:dyDescent="0.25">
      <c r="A48" s="25" t="s">
        <v>28</v>
      </c>
      <c r="B48" s="26"/>
      <c r="C48" s="26"/>
      <c r="D48" s="26"/>
    </row>
    <row r="49" spans="1:5" ht="15.75" customHeight="1" x14ac:dyDescent="0.25">
      <c r="A49" s="25" t="s">
        <v>29</v>
      </c>
      <c r="B49" s="26"/>
      <c r="C49" s="26"/>
      <c r="D49" s="26"/>
    </row>
    <row r="50" spans="1:5" ht="31.5" customHeight="1" x14ac:dyDescent="0.25">
      <c r="A50" s="25" t="s">
        <v>44</v>
      </c>
      <c r="B50" s="26"/>
      <c r="C50" s="26"/>
      <c r="D50" s="26"/>
      <c r="E50" s="28"/>
    </row>
    <row r="51" spans="1:5" x14ac:dyDescent="0.25">
      <c r="A51" s="25" t="s">
        <v>39</v>
      </c>
      <c r="B51" s="26"/>
      <c r="C51" s="26"/>
      <c r="D51" s="26"/>
    </row>
    <row r="52" spans="1:5" ht="32.25" customHeight="1" x14ac:dyDescent="0.25">
      <c r="A52" s="34" t="s">
        <v>45</v>
      </c>
      <c r="B52" s="43"/>
      <c r="C52" s="43"/>
      <c r="D52" s="43"/>
    </row>
    <row r="53" spans="1:5" ht="32.25" customHeight="1" x14ac:dyDescent="0.25">
      <c r="A53" s="34" t="s">
        <v>46</v>
      </c>
      <c r="B53" s="43"/>
      <c r="C53" s="43"/>
      <c r="D53" s="43"/>
    </row>
    <row r="54" spans="1:5" ht="31.5" customHeight="1" x14ac:dyDescent="0.25">
      <c r="A54" s="25" t="s">
        <v>43</v>
      </c>
      <c r="B54" s="26"/>
      <c r="C54" s="26"/>
      <c r="D54" s="26"/>
    </row>
    <row r="55" spans="1:5" ht="31.5" customHeight="1" x14ac:dyDescent="0.25">
      <c r="A55" s="40" t="s">
        <v>49</v>
      </c>
      <c r="B55" s="44"/>
      <c r="C55" s="44"/>
      <c r="D55" s="44"/>
    </row>
    <row r="56" spans="1:5" ht="31.5" customHeight="1" x14ac:dyDescent="0.25">
      <c r="A56" s="34" t="s">
        <v>52</v>
      </c>
      <c r="B56" s="43"/>
      <c r="C56" s="43"/>
      <c r="D56" s="43"/>
    </row>
    <row r="57" spans="1:5" ht="47.25" customHeight="1" x14ac:dyDescent="0.25">
      <c r="A57" s="25" t="s">
        <v>24</v>
      </c>
      <c r="B57" s="26"/>
      <c r="C57" s="26"/>
      <c r="D57" s="26"/>
    </row>
  </sheetData>
  <sheetProtection password="DE75" sheet="1" formatCells="0" formatColumns="0" formatRows="0" insertColumns="0" insertRows="0" insertHyperlinks="0" deleteColumns="0" deleteRows="0" selectLockedCells="1" sort="0" autoFilter="0" pivotTables="0"/>
  <mergeCells count="15">
    <mergeCell ref="A56:D56"/>
    <mergeCell ref="A52:D52"/>
    <mergeCell ref="A54:D54"/>
    <mergeCell ref="A53:D53"/>
    <mergeCell ref="A55:D55"/>
    <mergeCell ref="A1:D1"/>
    <mergeCell ref="A48:D48"/>
    <mergeCell ref="A50:D50"/>
    <mergeCell ref="A57:D57"/>
    <mergeCell ref="A51:D51"/>
    <mergeCell ref="A49:D49"/>
    <mergeCell ref="A46:D46"/>
    <mergeCell ref="A47:D47"/>
    <mergeCell ref="A43:D43"/>
    <mergeCell ref="A45:D45"/>
  </mergeCells>
  <pageMargins left="0.7" right="0.7" top="0.75" bottom="0.75" header="0.3" footer="0.3"/>
  <pageSetup orientation="portrait" verticalDpi="0" r:id="rId1"/>
  <ignoredErrors>
    <ignoredError sqref="B5:D12 C4:D4 A35:A37 B14:D20 B21:D32 B39:D40 B33:D3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CHS. Seepe</dc:creator>
  <cp:lastModifiedBy>Christopher CHS. Seepe</cp:lastModifiedBy>
  <dcterms:created xsi:type="dcterms:W3CDTF">2016-01-24T13:07:56Z</dcterms:created>
  <dcterms:modified xsi:type="dcterms:W3CDTF">2016-01-26T12:26:37Z</dcterms:modified>
</cp:coreProperties>
</file>